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D14" i="1"/>
  <c r="C14"/>
  <c r="C33"/>
  <c r="C31"/>
  <c r="D44"/>
  <c r="D37"/>
  <c r="D33"/>
  <c r="D31" l="1"/>
  <c r="C48"/>
  <c r="C47" s="1"/>
  <c r="C44"/>
  <c r="C37"/>
  <c r="C25"/>
  <c r="C19"/>
  <c r="C12"/>
  <c r="C10"/>
  <c r="C9" s="1"/>
  <c r="D48"/>
  <c r="D47" s="1"/>
  <c r="D25"/>
  <c r="D19"/>
  <c r="D12"/>
  <c r="D10"/>
  <c r="D9" s="1"/>
  <c r="D56" l="1"/>
  <c r="C56"/>
</calcChain>
</file>

<file path=xl/sharedStrings.xml><?xml version="1.0" encoding="utf-8"?>
<sst xmlns="http://schemas.openxmlformats.org/spreadsheetml/2006/main" count="104" uniqueCount="104">
  <si>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</si>
  <si>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</si>
  <si>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</si>
  <si>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</si>
  <si>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</si>
  <si>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</si>
  <si>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</si>
  <si>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</si>
  <si>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</si>
  <si>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</si>
  <si>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</si>
  <si>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</si>
  <si>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</si>
  <si>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</si>
  <si>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</si>
  <si>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</si>
  <si>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</si>
  <si>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</si>
  <si>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</si>
  <si>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</si>
  <si>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</si>
  <si>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</si>
  <si>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</si>
  <si>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</si>
  <si>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</si>
  <si>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</si>
  <si>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</si>
  <si>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</si>
  <si>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</si>
  <si>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</si>
  <si>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</si>
  <si>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</si>
  <si>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</si>
  <si>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</si>
  <si>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</si>
  <si>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</si>
  <si>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</si>
  <si>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</si>
  <si>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</si>
  <si>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</si>
  <si>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</si>
  <si>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</si>
  <si>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</si>
  <si>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</si>
  <si>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</si>
  <si>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</si>
  <si>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</si>
  <si>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</si>
  <si>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</si>
  <si>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</si>
  <si>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</si>
  <si>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</si>
  <si>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</si>
  <si>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</si>
  <si>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</si>
  <si>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>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</si>
  <si>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</si>
  <si>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</si>
  <si>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</si>
  <si>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Единый налог на вмененный доход для отдельных видов деятельности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</si>
  <si>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</si>
  <si>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</si>
  <si>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</si>
  <si>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</si>
  <si>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</si>
  <si>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</si>
  <si>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</si>
  <si>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</si>
  <si>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</si>
  <si>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</si>
  <si>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</si>
  <si>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</si>
  <si>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</si>
  <si>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</si>
  <si>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</si>
  <si>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</si>
  <si>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</si>
  <si>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 xml:space="preserve">1 11 09080 04 0000 120 </t>
  </si>
  <si>
    <t>1 14 06312 04 0000 430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</si>
  <si>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</si>
  <si>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земель(или) земельных участков, государственная собственность на которые не разграничена и которые расположены в границах городских округов</t>
  </si>
  <si>
    <t>1 07 00000 00 0000 000</t>
  </si>
  <si>
    <t>НАЛОГИ, СБОРЫ И РЕГУЛЯРНЫЕ ПЛАТЕЖИ ЗА ПОЛЬЗОВАНИЕ ПРИРОДНЫМИ РЕСУРСАМИ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</si>
  <si>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</si>
  <si>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</si>
  <si>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Приложение 1</t>
  </si>
  <si>
    <t xml:space="preserve">План                   (тыс.руб.)        </t>
  </si>
  <si>
    <t xml:space="preserve">Исполнено                      (тыс.руб.)          </t>
  </si>
  <si>
    <t>1 09 00000 00 0000 000</t>
  </si>
  <si>
    <t>ЗАДОЛЖЕННОСТЬ И ПЕРЕРАСЧЕТЫ ПО ОТМЕНЕННЫМ НАЛОГАМ, СБОРАМ И ИНЫМ ОБЯЗАТЕЛЬНЫМ ПЛАТЕЖАМ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</si>
  <si>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</si>
  <si>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</si>
  <si>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1 14 01040 04 0000 410</t>
  </si>
  <si>
    <t xml:space="preserve">Доходы от продажи квартир, находящихся в собственности городских округов </t>
  </si>
  <si>
    <t>Невыясненные поступления, зачисляемые в бюджеты городских округов</t>
  </si>
  <si>
    <t>2 19 00000 00 0000 000</t>
  </si>
  <si>
    <t>Возврат остатков субсидий,субвенций и  иных межбюджетных трансфертов, имеющих целевое назначение,прошлых лет, из бюджетов городских округов</t>
  </si>
  <si>
    <t xml:space="preserve"> 1 05 01000 01 0000 110</t>
  </si>
  <si>
    <t>Налог, взимаемый в связи с применением упрощенной системы налогооблажения</t>
  </si>
  <si>
    <t>1 17 01040 04 0000 180</t>
  </si>
  <si>
    <t xml:space="preserve">Общий объем доходов за 2022 год бюджета муниципального образования "Город Воткинск" на 2022 год и плановый период 2023 и 2024 годов в соответствии с  классификацией доходов бюджетов Российской Федерации" </t>
  </si>
  <si>
    <t xml:space="preserve">к Решению Воткинской  </t>
  </si>
  <si>
    <t xml:space="preserve">городской Думы </t>
  </si>
  <si>
    <t>от          .2023  №  -РП</t>
  </si>
</sst>
</file>

<file path=xl/styles.xml><?xml version="1.0" encoding="utf-8"?>
<styleSheet xmlns="http://schemas.openxmlformats.org/spreadsheetml/2006/main">
  <numFmts count="3">
    <numFmt numFmtId="5" formatCode="#,##0\ &quot;₽&quot;;\-#,##0\ &quot;₽&quot;"/>
    <numFmt numFmtId="164" formatCode="#,##0.0"/>
    <numFmt numFmtId="165" formatCode="0.0"/>
  </numFmts>
  <fonts count="1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11" fillId="0" borderId="0"/>
    <xf numFmtId="5" fontId="15" fillId="4" borderId="4">
      <alignment horizontal="right" vertical="top" shrinkToFit="1"/>
    </xf>
    <xf numFmtId="4" fontId="14" fillId="0" borderId="5">
      <alignment horizontal="right"/>
    </xf>
    <xf numFmtId="0" fontId="14" fillId="0" borderId="6">
      <alignment horizontal="left" wrapText="1"/>
    </xf>
    <xf numFmtId="0" fontId="14" fillId="0" borderId="7"/>
    <xf numFmtId="0" fontId="14" fillId="0" borderId="0">
      <alignment horizontal="center"/>
    </xf>
    <xf numFmtId="0" fontId="12" fillId="0" borderId="7"/>
    <xf numFmtId="0" fontId="13" fillId="0" borderId="0">
      <alignment horizontal="center"/>
    </xf>
    <xf numFmtId="0" fontId="13" fillId="0" borderId="7"/>
    <xf numFmtId="0" fontId="14" fillId="0" borderId="8">
      <alignment horizontal="left" wrapText="1"/>
    </xf>
    <xf numFmtId="0" fontId="14" fillId="0" borderId="9">
      <alignment horizontal="left" wrapText="1" indent="1"/>
    </xf>
    <xf numFmtId="0" fontId="14" fillId="0" borderId="8">
      <alignment horizontal="left" wrapText="1" indent="2"/>
    </xf>
    <xf numFmtId="0" fontId="14" fillId="0" borderId="6">
      <alignment horizontal="left" wrapText="1" indent="2"/>
    </xf>
    <xf numFmtId="49" fontId="14" fillId="0" borderId="7">
      <alignment horizontal="left"/>
    </xf>
    <xf numFmtId="49" fontId="14" fillId="0" borderId="10">
      <alignment horizontal="center" wrapText="1"/>
    </xf>
    <xf numFmtId="49" fontId="14" fillId="0" borderId="10">
      <alignment horizontal="left" wrapText="1"/>
    </xf>
    <xf numFmtId="49" fontId="14" fillId="0" borderId="10">
      <alignment horizontal="center" shrinkToFit="1"/>
    </xf>
    <xf numFmtId="49" fontId="14" fillId="0" borderId="5">
      <alignment horizontal="center" shrinkToFit="1"/>
    </xf>
    <xf numFmtId="0" fontId="14" fillId="0" borderId="11">
      <alignment horizontal="left" wrapText="1"/>
    </xf>
    <xf numFmtId="0" fontId="14" fillId="0" borderId="6">
      <alignment horizontal="left" wrapText="1" indent="1"/>
    </xf>
    <xf numFmtId="0" fontId="14" fillId="0" borderId="11">
      <alignment horizontal="left" wrapText="1" indent="2"/>
    </xf>
    <xf numFmtId="0" fontId="12" fillId="0" borderId="12"/>
    <xf numFmtId="0" fontId="12" fillId="0" borderId="13"/>
    <xf numFmtId="49" fontId="14" fillId="0" borderId="14">
      <alignment horizontal="center"/>
    </xf>
    <xf numFmtId="0" fontId="12" fillId="0" borderId="0"/>
    <xf numFmtId="49" fontId="14" fillId="0" borderId="4">
      <alignment horizontal="center" vertical="center" wrapText="1"/>
    </xf>
    <xf numFmtId="49" fontId="14" fillId="0" borderId="4">
      <alignment horizontal="center" vertical="center" wrapText="1"/>
    </xf>
    <xf numFmtId="4" fontId="15" fillId="3" borderId="4">
      <alignment horizontal="right" vertical="top" shrinkToFit="1"/>
    </xf>
    <xf numFmtId="49" fontId="14" fillId="0" borderId="15">
      <alignment horizontal="center" wrapText="1"/>
    </xf>
    <xf numFmtId="49" fontId="14" fillId="0" borderId="16">
      <alignment horizontal="center" wrapText="1"/>
    </xf>
    <xf numFmtId="49" fontId="14" fillId="0" borderId="0"/>
    <xf numFmtId="49" fontId="14" fillId="0" borderId="17">
      <alignment horizontal="center"/>
    </xf>
    <xf numFmtId="49" fontId="14" fillId="0" borderId="18">
      <alignment horizontal="center"/>
    </xf>
    <xf numFmtId="49" fontId="14" fillId="0" borderId="4">
      <alignment horizontal="center" vertical="center" wrapText="1"/>
    </xf>
    <xf numFmtId="49" fontId="14" fillId="0" borderId="19">
      <alignment horizontal="center" vertical="center" wrapText="1"/>
    </xf>
    <xf numFmtId="4" fontId="14" fillId="0" borderId="4">
      <alignment horizontal="right"/>
    </xf>
    <xf numFmtId="4" fontId="15" fillId="4" borderId="4">
      <alignment horizontal="right" vertical="top" shrinkToFit="1"/>
    </xf>
    <xf numFmtId="49" fontId="14" fillId="0" borderId="20">
      <alignment horizontal="center"/>
    </xf>
    <xf numFmtId="4" fontId="14" fillId="0" borderId="21">
      <alignment horizontal="right"/>
    </xf>
    <xf numFmtId="0" fontId="14" fillId="0" borderId="9">
      <alignment horizontal="left" wrapText="1"/>
    </xf>
    <xf numFmtId="49" fontId="14" fillId="0" borderId="5">
      <alignment horizontal="center"/>
    </xf>
    <xf numFmtId="49" fontId="14" fillId="0" borderId="7"/>
    <xf numFmtId="0" fontId="11" fillId="0" borderId="0"/>
    <xf numFmtId="0" fontId="11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8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wrapText="1"/>
    </xf>
    <xf numFmtId="0" fontId="1" fillId="0" borderId="0" xfId="0" applyFont="1" applyAlignment="1">
      <alignment horizontal="center" vertical="top"/>
    </xf>
    <xf numFmtId="0" fontId="0" fillId="0" borderId="0" xfId="0" applyBorder="1"/>
    <xf numFmtId="164" fontId="4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/>
    </xf>
    <xf numFmtId="164" fontId="5" fillId="0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 applyProtection="1">
      <alignment horizontal="right" vertical="top"/>
      <protection locked="0"/>
    </xf>
    <xf numFmtId="164" fontId="6" fillId="2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/>
    </xf>
    <xf numFmtId="164" fontId="8" fillId="0" borderId="0" xfId="0" applyNumberFormat="1" applyFont="1" applyFill="1" applyBorder="1" applyAlignment="1">
      <alignment horizontal="right" vertical="top"/>
    </xf>
    <xf numFmtId="164" fontId="10" fillId="0" borderId="0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right" vertical="top"/>
    </xf>
    <xf numFmtId="165" fontId="0" fillId="0" borderId="0" xfId="0" applyNumberForma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/>
    </xf>
    <xf numFmtId="3" fontId="6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/>
    </xf>
    <xf numFmtId="164" fontId="7" fillId="0" borderId="1" xfId="1" applyNumberFormat="1" applyFont="1" applyFill="1" applyBorder="1" applyAlignment="1" applyProtection="1">
      <alignment vertical="top"/>
      <protection locked="0"/>
    </xf>
    <xf numFmtId="0" fontId="6" fillId="0" borderId="1" xfId="1" applyFont="1" applyFill="1" applyBorder="1" applyAlignment="1">
      <alignment horizontal="right" vertical="top" wrapText="1"/>
    </xf>
    <xf numFmtId="0" fontId="6" fillId="0" borderId="1" xfId="1" applyFont="1" applyFill="1" applyBorder="1" applyAlignment="1">
      <alignment vertical="top" wrapText="1"/>
    </xf>
    <xf numFmtId="164" fontId="7" fillId="0" borderId="0" xfId="1" applyNumberFormat="1" applyFont="1" applyFill="1" applyBorder="1" applyAlignment="1" applyProtection="1">
      <alignment vertical="top"/>
      <protection locked="0"/>
    </xf>
    <xf numFmtId="0" fontId="6" fillId="0" borderId="1" xfId="43" applyFont="1" applyBorder="1" applyAlignment="1">
      <alignment vertical="top" wrapText="1"/>
    </xf>
    <xf numFmtId="164" fontId="7" fillId="0" borderId="1" xfId="43" applyNumberFormat="1" applyFont="1" applyBorder="1" applyAlignment="1">
      <alignment vertical="top"/>
    </xf>
    <xf numFmtId="0" fontId="4" fillId="0" borderId="1" xfId="44" applyFont="1" applyBorder="1" applyAlignment="1">
      <alignment vertical="top" wrapText="1"/>
    </xf>
    <xf numFmtId="0" fontId="4" fillId="0" borderId="1" xfId="44" applyFont="1" applyBorder="1" applyAlignment="1">
      <alignment horizontal="right" vertical="center" wrapText="1"/>
    </xf>
    <xf numFmtId="164" fontId="5" fillId="0" borderId="1" xfId="44" applyNumberFormat="1" applyFont="1" applyFill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2" fillId="0" borderId="0" xfId="0" applyFont="1" applyAlignment="1">
      <alignment horizontal="right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45">
    <cellStyle name="st25" xfId="2"/>
    <cellStyle name="xl100" xfId="3"/>
    <cellStyle name="xl103" xfId="4"/>
    <cellStyle name="xl107" xfId="5"/>
    <cellStyle name="xl108" xfId="6"/>
    <cellStyle name="xl109" xfId="7"/>
    <cellStyle name="xl113" xfId="8"/>
    <cellStyle name="xl114" xfId="9"/>
    <cellStyle name="xl115" xfId="10"/>
    <cellStyle name="xl116" xfId="11"/>
    <cellStyle name="xl117" xfId="12"/>
    <cellStyle name="xl118" xfId="13"/>
    <cellStyle name="xl120" xfId="14"/>
    <cellStyle name="xl121" xfId="15"/>
    <cellStyle name="xl122" xfId="16"/>
    <cellStyle name="xl123" xfId="17"/>
    <cellStyle name="xl124" xfId="18"/>
    <cellStyle name="xl125" xfId="19"/>
    <cellStyle name="xl126" xfId="20"/>
    <cellStyle name="xl127" xfId="21"/>
    <cellStyle name="xl128" xfId="22"/>
    <cellStyle name="xl129" xfId="23"/>
    <cellStyle name="xl130" xfId="24"/>
    <cellStyle name="xl27" xfId="25"/>
    <cellStyle name="xl29" xfId="26"/>
    <cellStyle name="xl30" xfId="27"/>
    <cellStyle name="xl40" xfId="28"/>
    <cellStyle name="xl42" xfId="29"/>
    <cellStyle name="xl43" xfId="30"/>
    <cellStyle name="xl50" xfId="31"/>
    <cellStyle name="xl51" xfId="32"/>
    <cellStyle name="xl52" xfId="33"/>
    <cellStyle name="xl54" xfId="34"/>
    <cellStyle name="xl55" xfId="35"/>
    <cellStyle name="xl57" xfId="36"/>
    <cellStyle name="xl63" xfId="37"/>
    <cellStyle name="xl77" xfId="38"/>
    <cellStyle name="xl82" xfId="39"/>
    <cellStyle name="xl85" xfId="40"/>
    <cellStyle name="xl98" xfId="41"/>
    <cellStyle name="xl99" xfId="42"/>
    <cellStyle name="Обычный" xfId="0" builtinId="0"/>
    <cellStyle name="Обычный 2" xfId="1"/>
    <cellStyle name="Обычный 3" xfId="43"/>
    <cellStyle name="Обычный 4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>
      <selection activeCell="B4" sqref="B4:D4"/>
    </sheetView>
  </sheetViews>
  <sheetFormatPr defaultRowHeight="15"/>
  <cols>
    <col min="1" max="1" width="21.42578125" style="1" customWidth="1"/>
    <col min="2" max="2" width="52" style="2" customWidth="1"/>
    <col min="3" max="3" width="10.7109375" customWidth="1"/>
    <col min="4" max="4" width="10.5703125" customWidth="1"/>
  </cols>
  <sheetData>
    <row r="1" spans="1:4" ht="15" customHeight="1">
      <c r="A1" s="47"/>
      <c r="B1" s="61" t="s">
        <v>85</v>
      </c>
      <c r="C1" s="61"/>
      <c r="D1" s="61"/>
    </row>
    <row r="2" spans="1:4" ht="15" customHeight="1">
      <c r="A2" s="47"/>
      <c r="B2" s="61" t="s">
        <v>101</v>
      </c>
      <c r="C2" s="61"/>
      <c r="D2" s="61"/>
    </row>
    <row r="3" spans="1:4" ht="15" customHeight="1">
      <c r="A3" s="47"/>
      <c r="B3" s="61" t="s">
        <v>102</v>
      </c>
      <c r="C3" s="61"/>
      <c r="D3" s="61"/>
    </row>
    <row r="4" spans="1:4" ht="15" customHeight="1">
      <c r="A4" s="47"/>
      <c r="B4" s="61" t="s">
        <v>103</v>
      </c>
      <c r="C4" s="61"/>
      <c r="D4" s="61"/>
    </row>
    <row r="5" spans="1:4" ht="15" customHeight="1">
      <c r="A5" s="33"/>
      <c r="B5" s="48"/>
      <c r="C5" s="48"/>
      <c r="D5" s="48"/>
    </row>
    <row r="6" spans="1:4" ht="51" customHeight="1">
      <c r="A6" s="64" t="s">
        <v>100</v>
      </c>
      <c r="B6" s="64"/>
      <c r="C6" s="64"/>
      <c r="D6" s="64"/>
    </row>
    <row r="7" spans="1:4" ht="22.15" customHeight="1">
      <c r="A7" s="65" t="s">
        <v>0</v>
      </c>
      <c r="B7" s="67" t="s">
        <v>1</v>
      </c>
      <c r="C7" s="62" t="s">
        <v>86</v>
      </c>
      <c r="D7" s="62" t="s">
        <v>87</v>
      </c>
    </row>
    <row r="8" spans="1:4" ht="7.15" customHeight="1">
      <c r="A8" s="66"/>
      <c r="B8" s="68"/>
      <c r="C8" s="63"/>
      <c r="D8" s="63"/>
    </row>
    <row r="9" spans="1:4">
      <c r="A9" s="20" t="s">
        <v>31</v>
      </c>
      <c r="B9" s="3" t="s">
        <v>2</v>
      </c>
      <c r="C9" s="12">
        <f>C10+C12+C14+C19+C23+C25+C31+C33+C37+C43+C44+C22+C24</f>
        <v>661944.30000000005</v>
      </c>
      <c r="D9" s="12">
        <f>D10+D12+D14+D19+D23+D25+D31+D33+D37+D43+D44+D22+D24</f>
        <v>681161.8</v>
      </c>
    </row>
    <row r="10" spans="1:4">
      <c r="A10" s="20" t="s">
        <v>3</v>
      </c>
      <c r="B10" s="3" t="s">
        <v>4</v>
      </c>
      <c r="C10" s="30">
        <f>SUM(C11:C11)</f>
        <v>362391</v>
      </c>
      <c r="D10" s="30">
        <f>SUM(D11:D11)</f>
        <v>377436.7</v>
      </c>
    </row>
    <row r="11" spans="1:4">
      <c r="A11" s="21" t="s">
        <v>32</v>
      </c>
      <c r="B11" s="4" t="s">
        <v>5</v>
      </c>
      <c r="C11" s="8">
        <v>362391</v>
      </c>
      <c r="D11" s="8">
        <v>377436.7</v>
      </c>
    </row>
    <row r="12" spans="1:4" ht="38.25">
      <c r="A12" s="22" t="s">
        <v>43</v>
      </c>
      <c r="B12" s="14" t="s">
        <v>44</v>
      </c>
      <c r="C12" s="12">
        <f>SUM(C13:C13)</f>
        <v>24920</v>
      </c>
      <c r="D12" s="12">
        <f>SUM(D13:D13)</f>
        <v>25116.799999999999</v>
      </c>
    </row>
    <row r="13" spans="1:4" ht="25.5">
      <c r="A13" s="23" t="s">
        <v>45</v>
      </c>
      <c r="B13" s="11" t="s">
        <v>50</v>
      </c>
      <c r="C13" s="36">
        <v>24920</v>
      </c>
      <c r="D13" s="36">
        <v>25116.799999999999</v>
      </c>
    </row>
    <row r="14" spans="1:4">
      <c r="A14" s="20" t="s">
        <v>33</v>
      </c>
      <c r="B14" s="3" t="s">
        <v>6</v>
      </c>
      <c r="C14" s="15">
        <f>SUM(C15:C18)</f>
        <v>66612</v>
      </c>
      <c r="D14" s="15">
        <f>SUM(D15:D18)</f>
        <v>64631.6</v>
      </c>
    </row>
    <row r="15" spans="1:4" ht="25.5">
      <c r="A15" s="21" t="s">
        <v>97</v>
      </c>
      <c r="B15" s="18" t="s">
        <v>98</v>
      </c>
      <c r="C15" s="8">
        <v>45643</v>
      </c>
      <c r="D15" s="8">
        <v>43161.1</v>
      </c>
    </row>
    <row r="16" spans="1:4" ht="26.25" customHeight="1">
      <c r="A16" s="24" t="s">
        <v>34</v>
      </c>
      <c r="B16" s="18" t="s">
        <v>59</v>
      </c>
      <c r="C16" s="8">
        <v>0</v>
      </c>
      <c r="D16" s="8">
        <v>-169.6</v>
      </c>
    </row>
    <row r="17" spans="1:4">
      <c r="A17" s="24" t="s">
        <v>7</v>
      </c>
      <c r="B17" s="18" t="s">
        <v>8</v>
      </c>
      <c r="C17" s="8">
        <v>1103</v>
      </c>
      <c r="D17" s="8">
        <v>1103.5999999999999</v>
      </c>
    </row>
    <row r="18" spans="1:4" ht="27.75" customHeight="1">
      <c r="A18" s="21" t="s">
        <v>66</v>
      </c>
      <c r="B18" s="4" t="s">
        <v>69</v>
      </c>
      <c r="C18" s="8">
        <v>19866</v>
      </c>
      <c r="D18" s="8">
        <v>20536.5</v>
      </c>
    </row>
    <row r="19" spans="1:4">
      <c r="A19" s="20" t="s">
        <v>9</v>
      </c>
      <c r="B19" s="3" t="s">
        <v>10</v>
      </c>
      <c r="C19" s="15">
        <f t="shared" ref="C19:D19" si="0">SUM(C20:C21)</f>
        <v>116890</v>
      </c>
      <c r="D19" s="15">
        <f t="shared" si="0"/>
        <v>116647.4</v>
      </c>
    </row>
    <row r="20" spans="1:4">
      <c r="A20" s="21" t="s">
        <v>35</v>
      </c>
      <c r="B20" s="4" t="s">
        <v>11</v>
      </c>
      <c r="C20" s="9">
        <v>47938</v>
      </c>
      <c r="D20" s="9">
        <v>48666.400000000001</v>
      </c>
    </row>
    <row r="21" spans="1:4">
      <c r="A21" s="21" t="s">
        <v>36</v>
      </c>
      <c r="B21" s="4" t="s">
        <v>12</v>
      </c>
      <c r="C21" s="9">
        <v>68952</v>
      </c>
      <c r="D21" s="9">
        <v>67981</v>
      </c>
    </row>
    <row r="22" spans="1:4" ht="25.5">
      <c r="A22" s="20" t="s">
        <v>81</v>
      </c>
      <c r="B22" s="3" t="s">
        <v>82</v>
      </c>
      <c r="C22" s="10">
        <v>0</v>
      </c>
      <c r="D22" s="10">
        <v>56.4</v>
      </c>
    </row>
    <row r="23" spans="1:4">
      <c r="A23" s="20" t="s">
        <v>37</v>
      </c>
      <c r="B23" s="3" t="s">
        <v>13</v>
      </c>
      <c r="C23" s="10">
        <v>14937</v>
      </c>
      <c r="D23" s="10">
        <v>15165.3</v>
      </c>
    </row>
    <row r="24" spans="1:4" ht="38.25" hidden="1">
      <c r="A24" s="20" t="s">
        <v>88</v>
      </c>
      <c r="B24" s="3" t="s">
        <v>89</v>
      </c>
      <c r="C24" s="10">
        <v>0</v>
      </c>
      <c r="D24" s="10">
        <v>0</v>
      </c>
    </row>
    <row r="25" spans="1:4" ht="38.25">
      <c r="A25" s="20" t="s">
        <v>14</v>
      </c>
      <c r="B25" s="3" t="s">
        <v>15</v>
      </c>
      <c r="C25" s="15">
        <f t="shared" ref="C25" si="1">SUM(C26:C30)</f>
        <v>36463</v>
      </c>
      <c r="D25" s="15">
        <f t="shared" ref="D25" si="2">SUM(D26:D30)</f>
        <v>38223.699999999997</v>
      </c>
    </row>
    <row r="26" spans="1:4" ht="66" customHeight="1">
      <c r="A26" s="24" t="s">
        <v>16</v>
      </c>
      <c r="B26" s="18" t="s">
        <v>72</v>
      </c>
      <c r="C26" s="39">
        <v>25091</v>
      </c>
      <c r="D26" s="39">
        <v>27500.5</v>
      </c>
    </row>
    <row r="27" spans="1:4" ht="63.75">
      <c r="A27" s="24" t="s">
        <v>17</v>
      </c>
      <c r="B27" s="18" t="s">
        <v>60</v>
      </c>
      <c r="C27" s="39">
        <v>1019</v>
      </c>
      <c r="D27" s="39">
        <v>1014.7</v>
      </c>
    </row>
    <row r="28" spans="1:4" ht="42" customHeight="1">
      <c r="A28" s="24" t="s">
        <v>18</v>
      </c>
      <c r="B28" s="18" t="s">
        <v>46</v>
      </c>
      <c r="C28" s="39">
        <v>202</v>
      </c>
      <c r="D28" s="39">
        <v>201.6</v>
      </c>
    </row>
    <row r="29" spans="1:4" ht="65.25" customHeight="1">
      <c r="A29" s="24" t="s">
        <v>38</v>
      </c>
      <c r="B29" s="18" t="s">
        <v>61</v>
      </c>
      <c r="C29" s="39">
        <v>6598</v>
      </c>
      <c r="D29" s="39">
        <v>5938.3</v>
      </c>
    </row>
    <row r="30" spans="1:4" ht="82.9" customHeight="1">
      <c r="A30" s="24" t="s">
        <v>77</v>
      </c>
      <c r="B30" s="18" t="s">
        <v>79</v>
      </c>
      <c r="C30" s="39">
        <v>3553</v>
      </c>
      <c r="D30" s="39">
        <v>3568.6</v>
      </c>
    </row>
    <row r="31" spans="1:4" ht="25.5">
      <c r="A31" s="20" t="s">
        <v>39</v>
      </c>
      <c r="B31" s="3" t="s">
        <v>19</v>
      </c>
      <c r="C31" s="37">
        <f>C32</f>
        <v>2613</v>
      </c>
      <c r="D31" s="37">
        <f>D32</f>
        <v>2684.6</v>
      </c>
    </row>
    <row r="32" spans="1:4">
      <c r="A32" s="21" t="s">
        <v>40</v>
      </c>
      <c r="B32" s="4" t="s">
        <v>62</v>
      </c>
      <c r="C32" s="36">
        <v>2613</v>
      </c>
      <c r="D32" s="36">
        <v>2684.6</v>
      </c>
    </row>
    <row r="33" spans="1:5" ht="25.5">
      <c r="A33" s="25" t="s">
        <v>30</v>
      </c>
      <c r="B33" s="3" t="s">
        <v>56</v>
      </c>
      <c r="C33" s="15">
        <f>SUM(C34:C36)</f>
        <v>1987</v>
      </c>
      <c r="D33" s="15">
        <f>SUM(D34:D36)</f>
        <v>7086.0999999999995</v>
      </c>
    </row>
    <row r="34" spans="1:5" ht="25.5">
      <c r="A34" s="49" t="s">
        <v>90</v>
      </c>
      <c r="B34" s="4" t="s">
        <v>91</v>
      </c>
      <c r="C34" s="50">
        <v>386.3</v>
      </c>
      <c r="D34" s="50">
        <v>349.9</v>
      </c>
    </row>
    <row r="35" spans="1:5" ht="38.25">
      <c r="A35" s="26" t="s">
        <v>67</v>
      </c>
      <c r="B35" s="27" t="s">
        <v>58</v>
      </c>
      <c r="C35" s="36">
        <v>65</v>
      </c>
      <c r="D35" s="36">
        <v>196.8</v>
      </c>
    </row>
    <row r="36" spans="1:5" ht="25.5">
      <c r="A36" s="19" t="s">
        <v>68</v>
      </c>
      <c r="B36" s="13" t="s">
        <v>20</v>
      </c>
      <c r="C36" s="36">
        <v>1535.7</v>
      </c>
      <c r="D36" s="36">
        <v>6539.4</v>
      </c>
    </row>
    <row r="37" spans="1:5" ht="25.5">
      <c r="A37" s="20" t="s">
        <v>21</v>
      </c>
      <c r="B37" s="3" t="s">
        <v>22</v>
      </c>
      <c r="C37" s="38">
        <f t="shared" ref="C37" si="3">SUM(C39:C42)</f>
        <v>26460</v>
      </c>
      <c r="D37" s="38">
        <f>SUM(D38:D42)</f>
        <v>26629.5</v>
      </c>
    </row>
    <row r="38" spans="1:5" ht="25.5">
      <c r="A38" s="52" t="s">
        <v>92</v>
      </c>
      <c r="B38" s="53" t="s">
        <v>93</v>
      </c>
      <c r="C38" s="51">
        <v>0</v>
      </c>
      <c r="D38" s="51">
        <v>3.8</v>
      </c>
      <c r="E38" s="54"/>
    </row>
    <row r="39" spans="1:5" ht="76.5">
      <c r="A39" s="21" t="s">
        <v>47</v>
      </c>
      <c r="B39" s="4" t="s">
        <v>64</v>
      </c>
      <c r="C39" s="36">
        <v>7960</v>
      </c>
      <c r="D39" s="36">
        <v>7784.2</v>
      </c>
    </row>
    <row r="40" spans="1:5" ht="38.25">
      <c r="A40" s="24" t="s">
        <v>23</v>
      </c>
      <c r="B40" s="18" t="s">
        <v>63</v>
      </c>
      <c r="C40" s="36">
        <v>16200</v>
      </c>
      <c r="D40" s="36">
        <v>16508.099999999999</v>
      </c>
    </row>
    <row r="41" spans="1:5" ht="53.25" customHeight="1">
      <c r="A41" s="21" t="s">
        <v>84</v>
      </c>
      <c r="B41" s="4" t="s">
        <v>83</v>
      </c>
      <c r="C41" s="36">
        <v>0</v>
      </c>
      <c r="D41" s="36">
        <v>15</v>
      </c>
    </row>
    <row r="42" spans="1:5" ht="66" customHeight="1">
      <c r="A42" s="24" t="s">
        <v>78</v>
      </c>
      <c r="B42" s="18" t="s">
        <v>80</v>
      </c>
      <c r="C42" s="36">
        <v>2300</v>
      </c>
      <c r="D42" s="36">
        <v>2318.4</v>
      </c>
    </row>
    <row r="43" spans="1:5">
      <c r="A43" s="20" t="s">
        <v>24</v>
      </c>
      <c r="B43" s="3" t="s">
        <v>25</v>
      </c>
      <c r="C43" s="40">
        <v>4331</v>
      </c>
      <c r="D43" s="40">
        <v>3586.9</v>
      </c>
    </row>
    <row r="44" spans="1:5">
      <c r="A44" s="28" t="s">
        <v>26</v>
      </c>
      <c r="B44" s="29" t="s">
        <v>51</v>
      </c>
      <c r="C44" s="37">
        <f t="shared" ref="C44" si="4">SUM(C46:C46)</f>
        <v>4340.3</v>
      </c>
      <c r="D44" s="37">
        <f>SUM(D45:D46)</f>
        <v>3896.8</v>
      </c>
    </row>
    <row r="45" spans="1:5" ht="25.5">
      <c r="A45" s="21" t="s">
        <v>99</v>
      </c>
      <c r="B45" s="55" t="s">
        <v>94</v>
      </c>
      <c r="C45" s="56">
        <v>0</v>
      </c>
      <c r="D45" s="17">
        <v>-13.2</v>
      </c>
    </row>
    <row r="46" spans="1:5" ht="26.25">
      <c r="A46" s="31" t="s">
        <v>71</v>
      </c>
      <c r="B46" s="32" t="s">
        <v>70</v>
      </c>
      <c r="C46" s="36">
        <v>4340.3</v>
      </c>
      <c r="D46" s="36">
        <v>3910</v>
      </c>
    </row>
    <row r="47" spans="1:5">
      <c r="A47" s="5" t="s">
        <v>41</v>
      </c>
      <c r="B47" s="6" t="s">
        <v>27</v>
      </c>
      <c r="C47" s="35">
        <f t="shared" ref="C47" si="5">C48+C53+C54</f>
        <v>2389350.5000000005</v>
      </c>
      <c r="D47" s="35">
        <f>D48+D53+D54+D55</f>
        <v>2172920.7000000002</v>
      </c>
    </row>
    <row r="48" spans="1:5" ht="38.25">
      <c r="A48" s="5" t="s">
        <v>42</v>
      </c>
      <c r="B48" s="60" t="s">
        <v>52</v>
      </c>
      <c r="C48" s="35">
        <f t="shared" ref="C48:D48" si="6">SUM(C49:C52)</f>
        <v>2384299.4000000004</v>
      </c>
      <c r="D48" s="35">
        <f t="shared" si="6"/>
        <v>2176495.5</v>
      </c>
    </row>
    <row r="49" spans="1:6" ht="25.5">
      <c r="A49" s="16" t="s">
        <v>53</v>
      </c>
      <c r="B49" s="7" t="s">
        <v>48</v>
      </c>
      <c r="C49" s="43">
        <v>186709.2</v>
      </c>
      <c r="D49" s="43">
        <v>186692</v>
      </c>
      <c r="E49" s="41"/>
    </row>
    <row r="50" spans="1:6" ht="25.5">
      <c r="A50" s="16" t="s">
        <v>55</v>
      </c>
      <c r="B50" s="7" t="s">
        <v>65</v>
      </c>
      <c r="C50" s="43">
        <v>866045.2</v>
      </c>
      <c r="D50" s="43">
        <v>687903.3</v>
      </c>
    </row>
    <row r="51" spans="1:6" ht="25.5">
      <c r="A51" s="16" t="s">
        <v>54</v>
      </c>
      <c r="B51" s="7" t="s">
        <v>49</v>
      </c>
      <c r="C51" s="43">
        <v>1146510.3</v>
      </c>
      <c r="D51" s="43">
        <v>1118671.6000000001</v>
      </c>
    </row>
    <row r="52" spans="1:6">
      <c r="A52" s="16" t="s">
        <v>57</v>
      </c>
      <c r="B52" s="7" t="s">
        <v>28</v>
      </c>
      <c r="C52" s="43">
        <v>185034.7</v>
      </c>
      <c r="D52" s="43">
        <v>183228.6</v>
      </c>
    </row>
    <row r="53" spans="1:6">
      <c r="A53" s="5" t="s">
        <v>73</v>
      </c>
      <c r="B53" s="6" t="s">
        <v>74</v>
      </c>
      <c r="C53" s="44">
        <v>5051.1000000000004</v>
      </c>
      <c r="D53" s="44">
        <v>5051.1000000000004</v>
      </c>
      <c r="E53" s="42"/>
      <c r="F53" s="34"/>
    </row>
    <row r="54" spans="1:6" ht="63.75">
      <c r="A54" s="5" t="s">
        <v>75</v>
      </c>
      <c r="B54" s="6" t="s">
        <v>76</v>
      </c>
      <c r="C54" s="45">
        <v>0</v>
      </c>
      <c r="D54" s="44">
        <v>5917.2</v>
      </c>
    </row>
    <row r="55" spans="1:6" ht="38.25">
      <c r="A55" s="58" t="s">
        <v>95</v>
      </c>
      <c r="B55" s="57" t="s">
        <v>96</v>
      </c>
      <c r="C55" s="59">
        <v>0</v>
      </c>
      <c r="D55" s="44">
        <v>-14543.1</v>
      </c>
    </row>
    <row r="56" spans="1:6">
      <c r="A56" s="5"/>
      <c r="B56" s="6" t="s">
        <v>29</v>
      </c>
      <c r="C56" s="35">
        <f t="shared" ref="C56:D56" si="7">(C47+C9)</f>
        <v>3051294.8000000007</v>
      </c>
      <c r="D56" s="35">
        <f t="shared" si="7"/>
        <v>2854082.5</v>
      </c>
    </row>
    <row r="58" spans="1:6">
      <c r="D58" s="46"/>
    </row>
  </sheetData>
  <mergeCells count="9">
    <mergeCell ref="B1:D1"/>
    <mergeCell ref="B2:D2"/>
    <mergeCell ref="B3:D3"/>
    <mergeCell ref="B4:D4"/>
    <mergeCell ref="D7:D8"/>
    <mergeCell ref="A6:D6"/>
    <mergeCell ref="A7:A8"/>
    <mergeCell ref="B7:B8"/>
    <mergeCell ref="C7:C8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2022-04-27T12:43:17Z</cp:lastPrinted>
  <dcterms:created xsi:type="dcterms:W3CDTF">2016-03-29T11:31:48Z</dcterms:created>
  <dcterms:modified xsi:type="dcterms:W3CDTF">2023-03-14T11:35:52Z</dcterms:modified>
</cp:coreProperties>
</file>